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<sst xmlns="http://schemas.openxmlformats.org/spreadsheetml/2006/main" count="27" uniqueCount="25">
  <si>
    <t>Desired loading phase (months):</t>
  </si>
  <si>
    <t>MAKE A COPY TO EDIT.</t>
  </si>
  <si>
    <t>Annual salary:</t>
  </si>
  <si>
    <t>Expected bonus:</t>
  </si>
  <si>
    <t>Instructions/Notes:</t>
  </si>
  <si>
    <t>https://www.optimizedportfolio.com/401k-max-contribution-calculator/</t>
  </si>
  <si>
    <t>Percentage of bonus contributed to 401k:</t>
  </si>
  <si>
    <t>Yellow cells to the left are inputs. Blue and green cells are outputs.</t>
  </si>
  <si>
    <t>% contribution required for employer match:</t>
  </si>
  <si>
    <t>Annual employee contribution limit:</t>
  </si>
  <si>
    <t xml:space="preserve">Your paycheck % contribution election for loading time period input above should be: </t>
  </si>
  <si>
    <t>At this contribution % your monthly contribution during the loading phase would be:</t>
  </si>
  <si>
    <t>At this contribution % your monthly contribution after the loading phase would be:</t>
  </si>
  <si>
    <t>At this contribution % you would contribute this amount for the year:</t>
  </si>
  <si>
    <t>Your employer would contribute this amount for the year at 100% match:</t>
  </si>
  <si>
    <t>Your total 401k contributions (you + employer) for the year would be:</t>
  </si>
  <si>
    <t>--------------------------------------------------------------------------------------------------------</t>
  </si>
  <si>
    <t>Most programs will likely force you to round to the nearest half or whole percent, so here are the figures for those:</t>
  </si>
  <si>
    <t>Rounded down to half a percent:</t>
  </si>
  <si>
    <t>Rounded down to whole percent:</t>
  </si>
  <si>
    <t>*Remember to change election to minimum required for employer match after desired "loading" period above.</t>
  </si>
  <si>
    <t>Table:</t>
  </si>
  <si>
    <t>Monthly contribution ($)</t>
  </si>
  <si>
    <t>Annual $</t>
  </si>
  <si>
    <t>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</si>
</sst>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1">
    <font>
      <sz val="10.0"/>
      <color rgb="FF000000"/>
      <name val="Arial"/>
    </font>
    <font>
      <b/>
      <sz val="11.0"/>
      <color theme="1"/>
      <name val="Arial"/>
    </font>
    <font>
      <sz val="11.0"/>
      <color theme="1"/>
      <name val="Arial"/>
    </font>
    <font>
      <color theme="1"/>
      <name val="Arial"/>
    </font>
    <font>
      <u/>
      <sz val="11.0"/>
      <color rgb="FF1155CC"/>
      <name val="Arial"/>
    </font>
    <font>
      <b/>
      <sz val="11.0"/>
      <name val="Arial"/>
    </font>
    <font>
      <sz val="11.0"/>
      <name val="Arial"/>
    </font>
    <font>
      <name val="Arial"/>
    </font>
    <font>
      <sz val="11.0"/>
    </font>
    <font>
      <u/>
      <sz val="11.0"/>
      <color rgb="FF1155CC"/>
      <name val="Arial"/>
    </font>
    <font>
      <b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C2"/>
        <bgColor rgb="FFFFFFC2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bottom"/>
    </xf>
    <xf borderId="0" fillId="2" fontId="2" numFmtId="0" xfId="0" applyAlignment="1" applyFill="1" applyFont="1">
      <alignment horizontal="right" readingOrder="0" vertical="bottom"/>
    </xf>
    <xf borderId="0" fillId="0" fontId="3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2" fontId="2" numFmtId="164" xfId="0" applyAlignment="1" applyFont="1" applyNumberFormat="1">
      <alignment horizontal="right" vertical="bottom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horizontal="right" vertical="bottom"/>
    </xf>
    <xf borderId="0" fillId="2" fontId="6" numFmtId="164" xfId="0" applyAlignment="1" applyFont="1" applyNumberFormat="1">
      <alignment horizontal="right"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readingOrder="0"/>
    </xf>
    <xf borderId="0" fillId="0" fontId="9" numFmtId="0" xfId="0" applyAlignment="1" applyFont="1">
      <alignment horizontal="left" readingOrder="0"/>
    </xf>
    <xf borderId="0" fillId="2" fontId="6" numFmtId="9" xfId="0" applyAlignment="1" applyFont="1" applyNumberFormat="1">
      <alignment horizontal="right" vertical="bottom"/>
    </xf>
    <xf borderId="0" fillId="0" fontId="6" numFmtId="0" xfId="0" applyAlignment="1" applyFont="1">
      <alignment shrinkToFit="0" vertical="bottom" wrapText="0"/>
    </xf>
    <xf borderId="0" fillId="2" fontId="2" numFmtId="10" xfId="0" applyAlignment="1" applyFont="1" applyNumberFormat="1">
      <alignment horizontal="right" readingOrder="0" vertical="bottom"/>
    </xf>
    <xf borderId="0" fillId="0" fontId="2" numFmtId="0" xfId="0" applyAlignment="1" applyFont="1">
      <alignment vertical="bottom"/>
    </xf>
    <xf borderId="0" fillId="0" fontId="3" numFmtId="164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3" fontId="2" numFmtId="10" xfId="0" applyFill="1" applyFont="1" applyNumberFormat="1"/>
    <xf borderId="0" fillId="0" fontId="3" numFmtId="10" xfId="0" applyAlignment="1" applyFont="1" applyNumberFormat="1">
      <alignment vertical="bottom"/>
    </xf>
    <xf borderId="0" fillId="4" fontId="2" numFmtId="165" xfId="0" applyAlignment="1" applyFill="1" applyFont="1" applyNumberFormat="1">
      <alignment horizontal="right" vertical="bottom"/>
    </xf>
    <xf borderId="0" fillId="0" fontId="3" numFmtId="165" xfId="0" applyAlignment="1" applyFont="1" applyNumberFormat="1">
      <alignment vertical="bottom"/>
    </xf>
    <xf borderId="0" fillId="4" fontId="2" numFmtId="165" xfId="0" applyFont="1" applyNumberFormat="1"/>
    <xf borderId="0" fillId="0" fontId="5" numFmtId="0" xfId="0" applyAlignment="1" applyFont="1">
      <alignment readingOrder="0" vertical="bottom"/>
    </xf>
    <xf borderId="0" fillId="4" fontId="2" numFmtId="165" xfId="0" applyAlignment="1" applyFont="1" applyNumberFormat="1">
      <alignment horizontal="right" vertical="bottom"/>
    </xf>
    <xf borderId="0" fillId="0" fontId="2" numFmtId="0" xfId="0" applyAlignment="1" applyFont="1">
      <alignment shrinkToFit="0" vertical="bottom" wrapText="1"/>
    </xf>
    <xf borderId="0" fillId="3" fontId="2" numFmtId="10" xfId="0" applyAlignment="1" applyFont="1" applyNumberFormat="1">
      <alignment horizontal="right" vertical="bottom"/>
    </xf>
    <xf borderId="0" fillId="0" fontId="2" numFmtId="0" xfId="0" applyAlignment="1" applyFont="1">
      <alignment shrinkToFit="0" vertical="bottom" wrapText="0"/>
    </xf>
    <xf borderId="0" fillId="0" fontId="10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  <xf borderId="0" fillId="0" fontId="3" numFmtId="164" xfId="0" applyAlignment="1" applyFont="1" applyNumberFormat="1">
      <alignment horizontal="right" vertical="bottom"/>
    </xf>
    <xf borderId="0" fillId="0" fontId="3" numFmtId="10" xfId="0" applyAlignment="1" applyFont="1" applyNumberFormat="1">
      <alignment horizontal="right" vertical="bottom"/>
    </xf>
    <xf borderId="0" fillId="0" fontId="7" numFmtId="10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optimizedportfolio.com/401k-max-contribution-calculator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5.0" topLeftCell="A26" activePane="bottomLeft" state="frozen"/>
      <selection activeCell="B27" sqref="B27" pane="bottomLeft"/>
    </sheetView>
  </sheetViews>
  <sheetFormatPr customHeight="1" defaultColWidth="14.43" defaultRowHeight="15.75"/>
  <cols>
    <col customWidth="1" min="1" max="1" width="86.43"/>
    <col customWidth="1" min="4" max="4" width="19.29"/>
  </cols>
  <sheetData>
    <row r="1">
      <c r="A1" s="1" t="s">
        <v>0</v>
      </c>
      <c r="B1" s="2">
        <v>3.0</v>
      </c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1" t="s">
        <v>2</v>
      </c>
      <c r="B2" s="5">
        <v>98000.0</v>
      </c>
      <c r="C2" s="3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7" t="s">
        <v>3</v>
      </c>
      <c r="B3" s="8">
        <v>2000.0</v>
      </c>
      <c r="C3" s="9"/>
      <c r="D3" s="10" t="s">
        <v>4</v>
      </c>
      <c r="E3" s="11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>
      <c r="A4" s="7" t="s">
        <v>6</v>
      </c>
      <c r="B4" s="12">
        <v>1.0</v>
      </c>
      <c r="C4" s="9"/>
      <c r="D4" s="13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>
      <c r="A5" s="1" t="s">
        <v>8</v>
      </c>
      <c r="B5" s="14">
        <v>0.03</v>
      </c>
      <c r="C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>
      <c r="A6" s="1" t="s">
        <v>9</v>
      </c>
      <c r="B6" s="5">
        <v>19500.0</v>
      </c>
      <c r="C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>
      <c r="A7" s="15"/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>
      <c r="A8" s="17" t="s">
        <v>10</v>
      </c>
      <c r="B8" s="18">
        <f>B6*12/B2/B1-(12-B1)*B5/B1-B3*B4*12/B2/B1</f>
        <v>0.6242857143</v>
      </c>
      <c r="C8" s="3"/>
      <c r="D8" s="1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17"/>
      <c r="B9" s="19"/>
      <c r="C9" s="3"/>
      <c r="D9" s="1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>
      <c r="A10" s="17" t="s">
        <v>11</v>
      </c>
      <c r="B10" s="20">
        <f>B2/12*B8</f>
        <v>5098.333333</v>
      </c>
      <c r="C10" s="3"/>
      <c r="D10" s="2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>
      <c r="A11" s="17" t="s">
        <v>12</v>
      </c>
      <c r="B11" s="20">
        <f>B2/12*B5</f>
        <v>245</v>
      </c>
      <c r="C11" s="3"/>
      <c r="D11" s="2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17" t="s">
        <v>13</v>
      </c>
      <c r="B12" s="22">
        <f>$B$2/12*$B$1*$B$8+(12-$B$1)*$B$2/12*$B$5+$B$3*$B$4</f>
        <v>19500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23" t="s">
        <v>14</v>
      </c>
      <c r="B13" s="24">
        <f>B2*B5</f>
        <v>2940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17" t="s">
        <v>15</v>
      </c>
      <c r="B14" s="24">
        <f>sum(B12:B13)</f>
        <v>22440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15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25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>
      <c r="A17" s="17" t="s">
        <v>18</v>
      </c>
      <c r="B17" s="26">
        <f>FLOOR($B$8,0.005)</f>
        <v>0.62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17" t="s">
        <v>13</v>
      </c>
      <c r="B18" s="24">
        <f>$B$2/12*$B$1*B17+(12-$B$1)*$B$2/12*B5</f>
        <v>17395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17" t="s">
        <v>19</v>
      </c>
      <c r="B19" s="26">
        <f>FLOOR($B$8,0.01)</f>
        <v>0.62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17" t="s">
        <v>13</v>
      </c>
      <c r="B20" s="24">
        <f>$B$2/12*$B$1*B19+(12-$B$1)*$B$2/12*B5</f>
        <v>17395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27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3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28" t="s">
        <v>22</v>
      </c>
      <c r="B25" s="28" t="s">
        <v>23</v>
      </c>
      <c r="C25" s="28" t="s">
        <v>24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29">
        <v>50.0</v>
      </c>
      <c r="B26" s="30">
        <f t="shared" ref="B26:B215" si="1">C26*$B$2/12*$B$1+$B$5*$B$2/12*(12-$B$1)</f>
        <v>2355</v>
      </c>
      <c r="C26" s="31">
        <f t="shared" ref="C26:C215" si="2">A26/($B$2/12)</f>
        <v>0.00612244898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>
      <c r="A27" s="29">
        <v>100.0</v>
      </c>
      <c r="B27" s="30">
        <f t="shared" si="1"/>
        <v>2505</v>
      </c>
      <c r="C27" s="31">
        <f t="shared" si="2"/>
        <v>0.01224489796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29">
        <v>150.0</v>
      </c>
      <c r="B28" s="30">
        <f t="shared" si="1"/>
        <v>2655</v>
      </c>
      <c r="C28" s="31">
        <f t="shared" si="2"/>
        <v>0.01836734694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29">
        <v>200.0</v>
      </c>
      <c r="B29" s="30">
        <f t="shared" si="1"/>
        <v>2805</v>
      </c>
      <c r="C29" s="31">
        <f t="shared" si="2"/>
        <v>0.02448979592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29">
        <v>250.0</v>
      </c>
      <c r="B30" s="30">
        <f t="shared" si="1"/>
        <v>2955</v>
      </c>
      <c r="C30" s="31">
        <f t="shared" si="2"/>
        <v>0.0306122449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29">
        <v>300.0</v>
      </c>
      <c r="B31" s="30">
        <f t="shared" si="1"/>
        <v>3105</v>
      </c>
      <c r="C31" s="31">
        <f t="shared" si="2"/>
        <v>0.03673469388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29">
        <v>350.0</v>
      </c>
      <c r="B32" s="30">
        <f t="shared" si="1"/>
        <v>3255</v>
      </c>
      <c r="C32" s="31">
        <f t="shared" si="2"/>
        <v>0.04285714286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>
      <c r="A33" s="29">
        <v>400.0</v>
      </c>
      <c r="B33" s="30">
        <f t="shared" si="1"/>
        <v>3405</v>
      </c>
      <c r="C33" s="31">
        <f t="shared" si="2"/>
        <v>0.04897959184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29">
        <v>450.0</v>
      </c>
      <c r="B34" s="30">
        <f t="shared" si="1"/>
        <v>3555</v>
      </c>
      <c r="C34" s="31">
        <f t="shared" si="2"/>
        <v>0.05510204082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29">
        <v>500.0</v>
      </c>
      <c r="B35" s="30">
        <f t="shared" si="1"/>
        <v>3705</v>
      </c>
      <c r="C35" s="31">
        <f t="shared" si="2"/>
        <v>0.0612244898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29">
        <v>550.0</v>
      </c>
      <c r="B36" s="30">
        <f t="shared" si="1"/>
        <v>3855</v>
      </c>
      <c r="C36" s="31">
        <f t="shared" si="2"/>
        <v>0.06734693878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29">
        <v>600.0</v>
      </c>
      <c r="B37" s="30">
        <f t="shared" si="1"/>
        <v>4005</v>
      </c>
      <c r="C37" s="31">
        <f t="shared" si="2"/>
        <v>0.07346938776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>
      <c r="A38" s="29">
        <v>650.0</v>
      </c>
      <c r="B38" s="30">
        <f t="shared" si="1"/>
        <v>4155</v>
      </c>
      <c r="C38" s="31">
        <f t="shared" si="2"/>
        <v>0.07959183673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29">
        <v>700.0</v>
      </c>
      <c r="B39" s="30">
        <f t="shared" si="1"/>
        <v>4305</v>
      </c>
      <c r="C39" s="31">
        <f t="shared" si="2"/>
        <v>0.08571428571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29">
        <v>750.0</v>
      </c>
      <c r="B40" s="30">
        <f t="shared" si="1"/>
        <v>4455</v>
      </c>
      <c r="C40" s="31">
        <f t="shared" si="2"/>
        <v>0.09183673469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29">
        <v>800.0</v>
      </c>
      <c r="B41" s="30">
        <f t="shared" si="1"/>
        <v>4605</v>
      </c>
      <c r="C41" s="31">
        <f t="shared" si="2"/>
        <v>0.09795918367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29">
        <v>850.0</v>
      </c>
      <c r="B42" s="30">
        <f t="shared" si="1"/>
        <v>4755</v>
      </c>
      <c r="C42" s="31">
        <f t="shared" si="2"/>
        <v>0.1040816327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>
      <c r="A43" s="29">
        <v>900.0</v>
      </c>
      <c r="B43" s="30">
        <f t="shared" si="1"/>
        <v>4905</v>
      </c>
      <c r="C43" s="31">
        <f t="shared" si="2"/>
        <v>0.1102040816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29">
        <v>950.0</v>
      </c>
      <c r="B44" s="30">
        <f t="shared" si="1"/>
        <v>5055</v>
      </c>
      <c r="C44" s="31">
        <f t="shared" si="2"/>
        <v>0.1163265306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29">
        <v>1000.0</v>
      </c>
      <c r="B45" s="30">
        <f t="shared" si="1"/>
        <v>5205</v>
      </c>
      <c r="C45" s="31">
        <f t="shared" si="2"/>
        <v>0.1224489796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>
      <c r="A46" s="29">
        <v>1050.0</v>
      </c>
      <c r="B46" s="30">
        <f t="shared" si="1"/>
        <v>5355</v>
      </c>
      <c r="C46" s="31">
        <f t="shared" si="2"/>
        <v>0.1285714286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>
      <c r="A47" s="29">
        <v>1100.0</v>
      </c>
      <c r="B47" s="30">
        <f t="shared" si="1"/>
        <v>5505</v>
      </c>
      <c r="C47" s="31">
        <f t="shared" si="2"/>
        <v>0.1346938776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29">
        <v>1150.0</v>
      </c>
      <c r="B48" s="30">
        <f t="shared" si="1"/>
        <v>5655</v>
      </c>
      <c r="C48" s="31">
        <f t="shared" si="2"/>
        <v>0.1408163265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29">
        <v>1200.0</v>
      </c>
      <c r="B49" s="30">
        <f t="shared" si="1"/>
        <v>5805</v>
      </c>
      <c r="C49" s="31">
        <f t="shared" si="2"/>
        <v>0.1469387755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>
      <c r="A50" s="29">
        <v>1250.0</v>
      </c>
      <c r="B50" s="30">
        <f t="shared" si="1"/>
        <v>5955</v>
      </c>
      <c r="C50" s="31">
        <f t="shared" si="2"/>
        <v>0.1530612245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>
      <c r="A51" s="29">
        <v>1300.0</v>
      </c>
      <c r="B51" s="30">
        <f t="shared" si="1"/>
        <v>6105</v>
      </c>
      <c r="C51" s="31">
        <f t="shared" si="2"/>
        <v>0.1591836735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>
      <c r="A52" s="29">
        <v>1350.0</v>
      </c>
      <c r="B52" s="30">
        <f t="shared" si="1"/>
        <v>6255</v>
      </c>
      <c r="C52" s="31">
        <f t="shared" si="2"/>
        <v>0.1653061224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29">
        <v>1400.0</v>
      </c>
      <c r="B53" s="30">
        <f t="shared" si="1"/>
        <v>6405</v>
      </c>
      <c r="C53" s="31">
        <f t="shared" si="2"/>
        <v>0.1714285714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29">
        <v>1450.0</v>
      </c>
      <c r="B54" s="30">
        <f t="shared" si="1"/>
        <v>6555</v>
      </c>
      <c r="C54" s="31">
        <f t="shared" si="2"/>
        <v>0.1775510204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29">
        <v>1500.0</v>
      </c>
      <c r="B55" s="30">
        <f t="shared" si="1"/>
        <v>6705</v>
      </c>
      <c r="C55" s="31">
        <f t="shared" si="2"/>
        <v>0.1836734694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29">
        <v>1550.0</v>
      </c>
      <c r="B56" s="30">
        <f t="shared" si="1"/>
        <v>6855</v>
      </c>
      <c r="C56" s="31">
        <f t="shared" si="2"/>
        <v>0.1897959184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29">
        <v>1600.0</v>
      </c>
      <c r="B57" s="30">
        <f t="shared" si="1"/>
        <v>7005</v>
      </c>
      <c r="C57" s="31">
        <f t="shared" si="2"/>
        <v>0.1959183673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>
      <c r="A58" s="29">
        <v>1650.0</v>
      </c>
      <c r="B58" s="30">
        <f t="shared" si="1"/>
        <v>7155</v>
      </c>
      <c r="C58" s="31">
        <f t="shared" si="2"/>
        <v>0.2020408163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29">
        <v>1700.0</v>
      </c>
      <c r="B59" s="30">
        <f t="shared" si="1"/>
        <v>7305</v>
      </c>
      <c r="C59" s="31">
        <f t="shared" si="2"/>
        <v>0.2081632653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29">
        <v>1750.0</v>
      </c>
      <c r="B60" s="30">
        <f t="shared" si="1"/>
        <v>7455</v>
      </c>
      <c r="C60" s="31">
        <f t="shared" si="2"/>
        <v>0.2142857143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29">
        <v>1800.0</v>
      </c>
      <c r="B61" s="30">
        <f t="shared" si="1"/>
        <v>7605</v>
      </c>
      <c r="C61" s="31">
        <f t="shared" si="2"/>
        <v>0.2204081633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29">
        <v>1850.0</v>
      </c>
      <c r="B62" s="30">
        <f t="shared" si="1"/>
        <v>7755</v>
      </c>
      <c r="C62" s="31">
        <f t="shared" si="2"/>
        <v>0.2265306122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>
      <c r="A63" s="29">
        <v>1900.0</v>
      </c>
      <c r="B63" s="30">
        <f t="shared" si="1"/>
        <v>7905</v>
      </c>
      <c r="C63" s="31">
        <f t="shared" si="2"/>
        <v>0.2326530612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>
      <c r="A64" s="29">
        <v>1950.0</v>
      </c>
      <c r="B64" s="30">
        <f t="shared" si="1"/>
        <v>8055</v>
      </c>
      <c r="C64" s="31">
        <f t="shared" si="2"/>
        <v>0.2387755102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>
      <c r="A65" s="29">
        <v>2000.0</v>
      </c>
      <c r="B65" s="30">
        <f t="shared" si="1"/>
        <v>8205</v>
      </c>
      <c r="C65" s="31">
        <f t="shared" si="2"/>
        <v>0.2448979592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>
      <c r="A66" s="29">
        <v>2050.0</v>
      </c>
      <c r="B66" s="30">
        <f t="shared" si="1"/>
        <v>8355</v>
      </c>
      <c r="C66" s="31">
        <f t="shared" si="2"/>
        <v>0.2510204082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29">
        <v>2100.0</v>
      </c>
      <c r="B67" s="30">
        <f t="shared" si="1"/>
        <v>8505</v>
      </c>
      <c r="C67" s="31">
        <f t="shared" si="2"/>
        <v>0.2571428571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29">
        <v>2150.0</v>
      </c>
      <c r="B68" s="30">
        <f t="shared" si="1"/>
        <v>8655</v>
      </c>
      <c r="C68" s="31">
        <f t="shared" si="2"/>
        <v>0.2632653061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29">
        <v>2200.0</v>
      </c>
      <c r="B69" s="30">
        <f t="shared" si="1"/>
        <v>8805</v>
      </c>
      <c r="C69" s="31">
        <f t="shared" si="2"/>
        <v>0.2693877551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29">
        <v>2250.0</v>
      </c>
      <c r="B70" s="30">
        <f t="shared" si="1"/>
        <v>8955</v>
      </c>
      <c r="C70" s="31">
        <f t="shared" si="2"/>
        <v>0.2755102041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29">
        <v>2300.0</v>
      </c>
      <c r="B71" s="30">
        <f t="shared" si="1"/>
        <v>9105</v>
      </c>
      <c r="C71" s="31">
        <f t="shared" si="2"/>
        <v>0.2816326531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>
      <c r="A72" s="29">
        <v>2350.0</v>
      </c>
      <c r="B72" s="30">
        <f t="shared" si="1"/>
        <v>9255</v>
      </c>
      <c r="C72" s="31">
        <f t="shared" si="2"/>
        <v>0.287755102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29">
        <v>2400.0</v>
      </c>
      <c r="B73" s="30">
        <f t="shared" si="1"/>
        <v>9405</v>
      </c>
      <c r="C73" s="31">
        <f t="shared" si="2"/>
        <v>0.293877551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29">
        <v>2450.0</v>
      </c>
      <c r="B74" s="30">
        <f t="shared" si="1"/>
        <v>9555</v>
      </c>
      <c r="C74" s="31">
        <f t="shared" si="2"/>
        <v>0.3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29">
        <v>2500.0</v>
      </c>
      <c r="B75" s="30">
        <f t="shared" si="1"/>
        <v>9705</v>
      </c>
      <c r="C75" s="31">
        <f t="shared" si="2"/>
        <v>0.306122449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>
      <c r="A76" s="29">
        <v>2550.0</v>
      </c>
      <c r="B76" s="30">
        <f t="shared" si="1"/>
        <v>9855</v>
      </c>
      <c r="C76" s="31">
        <f t="shared" si="2"/>
        <v>0.312244898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>
      <c r="A77" s="29">
        <v>2600.0</v>
      </c>
      <c r="B77" s="30">
        <f t="shared" si="1"/>
        <v>10005</v>
      </c>
      <c r="C77" s="31">
        <f t="shared" si="2"/>
        <v>0.3183673469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>
      <c r="A78" s="29">
        <v>2650.0</v>
      </c>
      <c r="B78" s="30">
        <f t="shared" si="1"/>
        <v>10155</v>
      </c>
      <c r="C78" s="31">
        <f t="shared" si="2"/>
        <v>0.3244897959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>
      <c r="A79" s="29">
        <v>2700.0</v>
      </c>
      <c r="B79" s="30">
        <f t="shared" si="1"/>
        <v>10305</v>
      </c>
      <c r="C79" s="31">
        <f t="shared" si="2"/>
        <v>0.3306122449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29">
        <v>2750.0</v>
      </c>
      <c r="B80" s="30">
        <f t="shared" si="1"/>
        <v>10455</v>
      </c>
      <c r="C80" s="31">
        <f t="shared" si="2"/>
        <v>0.3367346939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29">
        <v>2800.0</v>
      </c>
      <c r="B81" s="30">
        <f t="shared" si="1"/>
        <v>10605</v>
      </c>
      <c r="C81" s="31">
        <f t="shared" si="2"/>
        <v>0.3428571429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29">
        <v>2850.0</v>
      </c>
      <c r="B82" s="30">
        <f t="shared" si="1"/>
        <v>10755</v>
      </c>
      <c r="C82" s="31">
        <f t="shared" si="2"/>
        <v>0.3489795918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29">
        <v>2900.0</v>
      </c>
      <c r="B83" s="30">
        <f t="shared" si="1"/>
        <v>10905</v>
      </c>
      <c r="C83" s="31">
        <f t="shared" si="2"/>
        <v>0.3551020408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29">
        <v>2950.0</v>
      </c>
      <c r="B84" s="30">
        <f t="shared" si="1"/>
        <v>11055</v>
      </c>
      <c r="C84" s="31">
        <f t="shared" si="2"/>
        <v>0.3612244898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29">
        <v>3000.0</v>
      </c>
      <c r="B85" s="30">
        <f t="shared" si="1"/>
        <v>11205</v>
      </c>
      <c r="C85" s="31">
        <f t="shared" si="2"/>
        <v>0.3673469388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29">
        <v>3050.0</v>
      </c>
      <c r="B86" s="30">
        <f t="shared" si="1"/>
        <v>11355</v>
      </c>
      <c r="C86" s="31">
        <f t="shared" si="2"/>
        <v>0.3734693878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29">
        <v>3100.0</v>
      </c>
      <c r="B87" s="30">
        <f t="shared" si="1"/>
        <v>11505</v>
      </c>
      <c r="C87" s="31">
        <f t="shared" si="2"/>
        <v>0.3795918367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29">
        <v>3150.0</v>
      </c>
      <c r="B88" s="30">
        <f t="shared" si="1"/>
        <v>11655</v>
      </c>
      <c r="C88" s="31">
        <f t="shared" si="2"/>
        <v>0.3857142857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>
      <c r="A89" s="29">
        <v>3200.0</v>
      </c>
      <c r="B89" s="30">
        <f t="shared" si="1"/>
        <v>11805</v>
      </c>
      <c r="C89" s="31">
        <f t="shared" si="2"/>
        <v>0.3918367347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>
      <c r="A90" s="29">
        <v>3250.0</v>
      </c>
      <c r="B90" s="30">
        <f t="shared" si="1"/>
        <v>11955</v>
      </c>
      <c r="C90" s="31">
        <f t="shared" si="2"/>
        <v>0.3979591837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>
      <c r="A91" s="29">
        <v>3300.0</v>
      </c>
      <c r="B91" s="30">
        <f t="shared" si="1"/>
        <v>12105</v>
      </c>
      <c r="C91" s="31">
        <f t="shared" si="2"/>
        <v>0.4040816327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>
      <c r="A92" s="29">
        <v>3350.0</v>
      </c>
      <c r="B92" s="30">
        <f t="shared" si="1"/>
        <v>12255</v>
      </c>
      <c r="C92" s="31">
        <f t="shared" si="2"/>
        <v>0.4102040816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29">
        <v>3400.0</v>
      </c>
      <c r="B93" s="30">
        <f t="shared" si="1"/>
        <v>12405</v>
      </c>
      <c r="C93" s="31">
        <f t="shared" si="2"/>
        <v>0.4163265306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29">
        <v>3450.0</v>
      </c>
      <c r="B94" s="30">
        <f t="shared" si="1"/>
        <v>12555</v>
      </c>
      <c r="C94" s="31">
        <f t="shared" si="2"/>
        <v>0.4224489796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29">
        <v>3500.0</v>
      </c>
      <c r="B95" s="30">
        <f t="shared" si="1"/>
        <v>12705</v>
      </c>
      <c r="C95" s="31">
        <f t="shared" si="2"/>
        <v>0.4285714286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29">
        <v>3550.0</v>
      </c>
      <c r="B96" s="30">
        <f t="shared" si="1"/>
        <v>12855</v>
      </c>
      <c r="C96" s="31">
        <f t="shared" si="2"/>
        <v>0.4346938776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29">
        <v>3600.0</v>
      </c>
      <c r="B97" s="30">
        <f t="shared" si="1"/>
        <v>13005</v>
      </c>
      <c r="C97" s="31">
        <f t="shared" si="2"/>
        <v>0.4408163265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29">
        <v>3650.0</v>
      </c>
      <c r="B98" s="30">
        <f t="shared" si="1"/>
        <v>13155</v>
      </c>
      <c r="C98" s="31">
        <f t="shared" si="2"/>
        <v>0.4469387755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29">
        <v>3700.0</v>
      </c>
      <c r="B99" s="30">
        <f t="shared" si="1"/>
        <v>13305</v>
      </c>
      <c r="C99" s="31">
        <f t="shared" si="2"/>
        <v>0.4530612245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29">
        <v>3750.0</v>
      </c>
      <c r="B100" s="30">
        <f t="shared" si="1"/>
        <v>13455</v>
      </c>
      <c r="C100" s="31">
        <f t="shared" si="2"/>
        <v>0.4591836735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29">
        <v>3800.0</v>
      </c>
      <c r="B101" s="30">
        <f t="shared" si="1"/>
        <v>13605</v>
      </c>
      <c r="C101" s="31">
        <f t="shared" si="2"/>
        <v>0.4653061224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>
      <c r="A102" s="29">
        <v>3850.0</v>
      </c>
      <c r="B102" s="30">
        <f t="shared" si="1"/>
        <v>13755</v>
      </c>
      <c r="C102" s="31">
        <f t="shared" si="2"/>
        <v>0.4714285714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>
      <c r="A103" s="29">
        <v>3900.0</v>
      </c>
      <c r="B103" s="30">
        <f t="shared" si="1"/>
        <v>13905</v>
      </c>
      <c r="C103" s="31">
        <f t="shared" si="2"/>
        <v>0.4775510204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>
      <c r="A104" s="29">
        <v>3950.0</v>
      </c>
      <c r="B104" s="30">
        <f t="shared" si="1"/>
        <v>14055</v>
      </c>
      <c r="C104" s="31">
        <f t="shared" si="2"/>
        <v>0.4836734694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>
      <c r="A105" s="29">
        <v>4000.0</v>
      </c>
      <c r="B105" s="30">
        <f t="shared" si="1"/>
        <v>14205</v>
      </c>
      <c r="C105" s="31">
        <f t="shared" si="2"/>
        <v>0.4897959184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29">
        <v>4050.0</v>
      </c>
      <c r="B106" s="30">
        <f t="shared" si="1"/>
        <v>14355</v>
      </c>
      <c r="C106" s="31">
        <f t="shared" si="2"/>
        <v>0.4959183673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29">
        <v>4100.0</v>
      </c>
      <c r="B107" s="30">
        <f t="shared" si="1"/>
        <v>14505</v>
      </c>
      <c r="C107" s="31">
        <f t="shared" si="2"/>
        <v>0.5020408163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29">
        <v>4150.0</v>
      </c>
      <c r="B108" s="30">
        <f t="shared" si="1"/>
        <v>14655</v>
      </c>
      <c r="C108" s="31">
        <f t="shared" si="2"/>
        <v>0.5081632653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29">
        <v>4200.0</v>
      </c>
      <c r="B109" s="30">
        <f t="shared" si="1"/>
        <v>14805</v>
      </c>
      <c r="C109" s="31">
        <f t="shared" si="2"/>
        <v>0.5142857143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29">
        <v>4250.0</v>
      </c>
      <c r="B110" s="30">
        <f t="shared" si="1"/>
        <v>14955</v>
      </c>
      <c r="C110" s="31">
        <f t="shared" si="2"/>
        <v>0.5204081633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29">
        <v>4300.0</v>
      </c>
      <c r="B111" s="30">
        <f t="shared" si="1"/>
        <v>15105</v>
      </c>
      <c r="C111" s="31">
        <f t="shared" si="2"/>
        <v>0.5265306122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29">
        <v>4350.0</v>
      </c>
      <c r="B112" s="30">
        <f t="shared" si="1"/>
        <v>15255</v>
      </c>
      <c r="C112" s="31">
        <f t="shared" si="2"/>
        <v>0.5326530612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29">
        <v>4400.0</v>
      </c>
      <c r="B113" s="30">
        <f t="shared" si="1"/>
        <v>15405</v>
      </c>
      <c r="C113" s="31">
        <f t="shared" si="2"/>
        <v>0.5387755102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29">
        <v>4450.0</v>
      </c>
      <c r="B114" s="30">
        <f t="shared" si="1"/>
        <v>15555</v>
      </c>
      <c r="C114" s="31">
        <f t="shared" si="2"/>
        <v>0.5448979592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>
      <c r="A115" s="29">
        <v>4500.0</v>
      </c>
      <c r="B115" s="30">
        <f t="shared" si="1"/>
        <v>15705</v>
      </c>
      <c r="C115" s="31">
        <f t="shared" si="2"/>
        <v>0.5510204082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>
      <c r="A116" s="29">
        <v>4550.0</v>
      </c>
      <c r="B116" s="30">
        <f t="shared" si="1"/>
        <v>15855</v>
      </c>
      <c r="C116" s="31">
        <f t="shared" si="2"/>
        <v>0.5571428571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>
      <c r="A117" s="29">
        <v>4600.0</v>
      </c>
      <c r="B117" s="30">
        <f t="shared" si="1"/>
        <v>16005</v>
      </c>
      <c r="C117" s="31">
        <f t="shared" si="2"/>
        <v>0.5632653061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>
      <c r="A118" s="29">
        <v>4650.0</v>
      </c>
      <c r="B118" s="30">
        <f t="shared" si="1"/>
        <v>16155</v>
      </c>
      <c r="C118" s="31">
        <f t="shared" si="2"/>
        <v>0.5693877551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29">
        <v>4700.0</v>
      </c>
      <c r="B119" s="30">
        <f t="shared" si="1"/>
        <v>16305</v>
      </c>
      <c r="C119" s="31">
        <f t="shared" si="2"/>
        <v>0.5755102041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29">
        <v>4750.0</v>
      </c>
      <c r="B120" s="30">
        <f t="shared" si="1"/>
        <v>16455</v>
      </c>
      <c r="C120" s="31">
        <f t="shared" si="2"/>
        <v>0.5816326531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29">
        <v>4800.0</v>
      </c>
      <c r="B121" s="30">
        <f t="shared" si="1"/>
        <v>16605</v>
      </c>
      <c r="C121" s="31">
        <f t="shared" si="2"/>
        <v>0.587755102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29">
        <v>4850.0</v>
      </c>
      <c r="B122" s="30">
        <f t="shared" si="1"/>
        <v>16755</v>
      </c>
      <c r="C122" s="31">
        <f t="shared" si="2"/>
        <v>0.593877551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29">
        <v>4900.0</v>
      </c>
      <c r="B123" s="30">
        <f t="shared" si="1"/>
        <v>16905</v>
      </c>
      <c r="C123" s="31">
        <f t="shared" si="2"/>
        <v>0.6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29">
        <v>4950.0</v>
      </c>
      <c r="B124" s="30">
        <f t="shared" si="1"/>
        <v>17055</v>
      </c>
      <c r="C124" s="31">
        <f t="shared" si="2"/>
        <v>0.606122449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29">
        <v>5000.0</v>
      </c>
      <c r="B125" s="30">
        <f t="shared" si="1"/>
        <v>17205</v>
      </c>
      <c r="C125" s="31">
        <f t="shared" si="2"/>
        <v>0.612244898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29">
        <v>5050.0</v>
      </c>
      <c r="B126" s="30">
        <f t="shared" si="1"/>
        <v>17355</v>
      </c>
      <c r="C126" s="31">
        <f t="shared" si="2"/>
        <v>0.6183673469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29">
        <v>5100.0</v>
      </c>
      <c r="B127" s="30">
        <f t="shared" si="1"/>
        <v>17505</v>
      </c>
      <c r="C127" s="31">
        <f t="shared" si="2"/>
        <v>0.6244897959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>
      <c r="A128" s="29">
        <v>5150.0</v>
      </c>
      <c r="B128" s="30">
        <f t="shared" si="1"/>
        <v>17655</v>
      </c>
      <c r="C128" s="31">
        <f t="shared" si="2"/>
        <v>0.6306122449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>
      <c r="A129" s="29">
        <v>5200.0</v>
      </c>
      <c r="B129" s="30">
        <f t="shared" si="1"/>
        <v>17805</v>
      </c>
      <c r="C129" s="31">
        <f t="shared" si="2"/>
        <v>0.6367346939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>
      <c r="A130" s="29">
        <v>5250.0</v>
      </c>
      <c r="B130" s="30">
        <f t="shared" si="1"/>
        <v>17955</v>
      </c>
      <c r="C130" s="31">
        <f t="shared" si="2"/>
        <v>0.6428571429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>
      <c r="A131" s="29">
        <v>5300.0</v>
      </c>
      <c r="B131" s="30">
        <f t="shared" si="1"/>
        <v>18105</v>
      </c>
      <c r="C131" s="31">
        <f t="shared" si="2"/>
        <v>0.6489795918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29">
        <v>5350.0</v>
      </c>
      <c r="B132" s="30">
        <f t="shared" si="1"/>
        <v>18255</v>
      </c>
      <c r="C132" s="31">
        <f t="shared" si="2"/>
        <v>0.6551020408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29">
        <v>5400.0</v>
      </c>
      <c r="B133" s="30">
        <f t="shared" si="1"/>
        <v>18405</v>
      </c>
      <c r="C133" s="31">
        <f t="shared" si="2"/>
        <v>0.6612244898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29">
        <v>5450.0</v>
      </c>
      <c r="B134" s="30">
        <f t="shared" si="1"/>
        <v>18555</v>
      </c>
      <c r="C134" s="31">
        <f t="shared" si="2"/>
        <v>0.6673469388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29">
        <v>5500.0</v>
      </c>
      <c r="B135" s="30">
        <f t="shared" si="1"/>
        <v>18705</v>
      </c>
      <c r="C135" s="31">
        <f t="shared" si="2"/>
        <v>0.6734693878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29">
        <v>5550.0</v>
      </c>
      <c r="B136" s="30">
        <f t="shared" si="1"/>
        <v>18855</v>
      </c>
      <c r="C136" s="31">
        <f t="shared" si="2"/>
        <v>0.6795918367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29">
        <v>5600.0</v>
      </c>
      <c r="B137" s="30">
        <f t="shared" si="1"/>
        <v>19005</v>
      </c>
      <c r="C137" s="31">
        <f t="shared" si="2"/>
        <v>0.6857142857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29">
        <v>5650.0</v>
      </c>
      <c r="B138" s="30">
        <f t="shared" si="1"/>
        <v>19155</v>
      </c>
      <c r="C138" s="31">
        <f t="shared" si="2"/>
        <v>0.6918367347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29">
        <v>5700.0</v>
      </c>
      <c r="B139" s="30">
        <f t="shared" si="1"/>
        <v>19305</v>
      </c>
      <c r="C139" s="31">
        <f t="shared" si="2"/>
        <v>0.6979591837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29">
        <v>5750.0</v>
      </c>
      <c r="B140" s="30">
        <f t="shared" si="1"/>
        <v>19455</v>
      </c>
      <c r="C140" s="31">
        <f t="shared" si="2"/>
        <v>0.7040816327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>
      <c r="A141" s="29">
        <v>5800.0</v>
      </c>
      <c r="B141" s="30">
        <f t="shared" si="1"/>
        <v>19605</v>
      </c>
      <c r="C141" s="31">
        <f t="shared" si="2"/>
        <v>0.7102040816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>
      <c r="A142" s="29">
        <v>5850.0</v>
      </c>
      <c r="B142" s="30">
        <f t="shared" si="1"/>
        <v>19755</v>
      </c>
      <c r="C142" s="31">
        <f t="shared" si="2"/>
        <v>0.7163265306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>
      <c r="A143" s="29">
        <v>5900.0</v>
      </c>
      <c r="B143" s="30">
        <f t="shared" si="1"/>
        <v>19905</v>
      </c>
      <c r="C143" s="31">
        <f t="shared" si="2"/>
        <v>0.7224489796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>
      <c r="A144" s="29">
        <v>5950.0</v>
      </c>
      <c r="B144" s="30">
        <f t="shared" si="1"/>
        <v>20055</v>
      </c>
      <c r="C144" s="31">
        <f t="shared" si="2"/>
        <v>0.7285714286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29">
        <v>6000.0</v>
      </c>
      <c r="B145" s="30">
        <f t="shared" si="1"/>
        <v>20205</v>
      </c>
      <c r="C145" s="31">
        <f t="shared" si="2"/>
        <v>0.7346938776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A146" s="29">
        <v>6050.0</v>
      </c>
      <c r="B146" s="30">
        <f t="shared" si="1"/>
        <v>20355</v>
      </c>
      <c r="C146" s="31">
        <f t="shared" si="2"/>
        <v>0.7408163265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A147" s="29">
        <v>6100.0</v>
      </c>
      <c r="B147" s="30">
        <f t="shared" si="1"/>
        <v>20505</v>
      </c>
      <c r="C147" s="31">
        <f t="shared" si="2"/>
        <v>0.7469387755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A148" s="29">
        <v>6150.0</v>
      </c>
      <c r="B148" s="30">
        <f t="shared" si="1"/>
        <v>20655</v>
      </c>
      <c r="C148" s="31">
        <f t="shared" si="2"/>
        <v>0.7530612245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A149" s="29">
        <v>6200.0</v>
      </c>
      <c r="B149" s="30">
        <f t="shared" si="1"/>
        <v>20805</v>
      </c>
      <c r="C149" s="31">
        <f t="shared" si="2"/>
        <v>0.7591836735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A150" s="29">
        <v>6250.0</v>
      </c>
      <c r="B150" s="30">
        <f t="shared" si="1"/>
        <v>20955</v>
      </c>
      <c r="C150" s="31">
        <f t="shared" si="2"/>
        <v>0.7653061224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A151" s="29">
        <v>6300.0</v>
      </c>
      <c r="B151" s="30">
        <f t="shared" si="1"/>
        <v>21105</v>
      </c>
      <c r="C151" s="31">
        <f t="shared" si="2"/>
        <v>0.7714285714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A152" s="29">
        <v>6350.0</v>
      </c>
      <c r="B152" s="30">
        <f t="shared" si="1"/>
        <v>21255</v>
      </c>
      <c r="C152" s="31">
        <f t="shared" si="2"/>
        <v>0.7775510204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A153" s="29">
        <v>6400.0</v>
      </c>
      <c r="B153" s="30">
        <f t="shared" si="1"/>
        <v>21405</v>
      </c>
      <c r="C153" s="31">
        <f t="shared" si="2"/>
        <v>0.7836734694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A154" s="29">
        <v>6450.0</v>
      </c>
      <c r="B154" s="30">
        <f t="shared" si="1"/>
        <v>21555</v>
      </c>
      <c r="C154" s="31">
        <f t="shared" si="2"/>
        <v>0.7897959184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A155" s="29">
        <v>6500.0</v>
      </c>
      <c r="B155" s="30">
        <f t="shared" si="1"/>
        <v>21705</v>
      </c>
      <c r="C155" s="31">
        <f t="shared" si="2"/>
        <v>0.7959183673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A156" s="29">
        <v>6550.0</v>
      </c>
      <c r="B156" s="30">
        <f t="shared" si="1"/>
        <v>21855</v>
      </c>
      <c r="C156" s="31">
        <f t="shared" si="2"/>
        <v>0.8020408163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A157" s="29">
        <v>6600.0</v>
      </c>
      <c r="B157" s="30">
        <f t="shared" si="1"/>
        <v>22005</v>
      </c>
      <c r="C157" s="31">
        <f t="shared" si="2"/>
        <v>0.8081632653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A158" s="29">
        <v>6650.0</v>
      </c>
      <c r="B158" s="30">
        <f t="shared" si="1"/>
        <v>22155</v>
      </c>
      <c r="C158" s="31">
        <f t="shared" si="2"/>
        <v>0.8142857143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A159" s="29">
        <v>6700.0</v>
      </c>
      <c r="B159" s="30">
        <f t="shared" si="1"/>
        <v>22305</v>
      </c>
      <c r="C159" s="31">
        <f t="shared" si="2"/>
        <v>0.8204081633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A160" s="29">
        <v>6750.0</v>
      </c>
      <c r="B160" s="30">
        <f t="shared" si="1"/>
        <v>22455</v>
      </c>
      <c r="C160" s="31">
        <f t="shared" si="2"/>
        <v>0.8265306122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A161" s="29">
        <v>6800.0</v>
      </c>
      <c r="B161" s="30">
        <f t="shared" si="1"/>
        <v>22605</v>
      </c>
      <c r="C161" s="31">
        <f t="shared" si="2"/>
        <v>0.8326530612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A162" s="29">
        <v>6850.0</v>
      </c>
      <c r="B162" s="30">
        <f t="shared" si="1"/>
        <v>22755</v>
      </c>
      <c r="C162" s="31">
        <f t="shared" si="2"/>
        <v>0.8387755102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A163" s="29">
        <v>6900.0</v>
      </c>
      <c r="B163" s="30">
        <f t="shared" si="1"/>
        <v>22905</v>
      </c>
      <c r="C163" s="31">
        <f t="shared" si="2"/>
        <v>0.8448979592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A164" s="29">
        <v>6950.0</v>
      </c>
      <c r="B164" s="30">
        <f t="shared" si="1"/>
        <v>23055</v>
      </c>
      <c r="C164" s="31">
        <f t="shared" si="2"/>
        <v>0.8510204082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A165" s="29">
        <v>7000.0</v>
      </c>
      <c r="B165" s="30">
        <f t="shared" si="1"/>
        <v>23205</v>
      </c>
      <c r="C165" s="31">
        <f t="shared" si="2"/>
        <v>0.8571428571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A166" s="29">
        <v>7050.0</v>
      </c>
      <c r="B166" s="30">
        <f t="shared" si="1"/>
        <v>23355</v>
      </c>
      <c r="C166" s="31">
        <f t="shared" si="2"/>
        <v>0.8632653061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A167" s="29">
        <v>7100.0</v>
      </c>
      <c r="B167" s="30">
        <f t="shared" si="1"/>
        <v>23505</v>
      </c>
      <c r="C167" s="31">
        <f t="shared" si="2"/>
        <v>0.8693877551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A168" s="29">
        <v>7150.0</v>
      </c>
      <c r="B168" s="30">
        <f t="shared" si="1"/>
        <v>23655</v>
      </c>
      <c r="C168" s="31">
        <f t="shared" si="2"/>
        <v>0.8755102041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A169" s="29">
        <v>7200.0</v>
      </c>
      <c r="B169" s="30">
        <f t="shared" si="1"/>
        <v>23805</v>
      </c>
      <c r="C169" s="31">
        <f t="shared" si="2"/>
        <v>0.8816326531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A170" s="29">
        <v>7250.0</v>
      </c>
      <c r="B170" s="30">
        <f t="shared" si="1"/>
        <v>23955</v>
      </c>
      <c r="C170" s="31">
        <f t="shared" si="2"/>
        <v>0.887755102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29">
        <v>7300.0</v>
      </c>
      <c r="B171" s="30">
        <f t="shared" si="1"/>
        <v>24105</v>
      </c>
      <c r="C171" s="31">
        <f t="shared" si="2"/>
        <v>0.893877551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29">
        <v>7350.0</v>
      </c>
      <c r="B172" s="30">
        <f t="shared" si="1"/>
        <v>24255</v>
      </c>
      <c r="C172" s="31">
        <f t="shared" si="2"/>
        <v>0.9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29">
        <v>7400.0</v>
      </c>
      <c r="B173" s="30">
        <f t="shared" si="1"/>
        <v>24405</v>
      </c>
      <c r="C173" s="31">
        <f t="shared" si="2"/>
        <v>0.906122449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29">
        <v>7450.0</v>
      </c>
      <c r="B174" s="30">
        <f t="shared" si="1"/>
        <v>24555</v>
      </c>
      <c r="C174" s="31">
        <f t="shared" si="2"/>
        <v>0.912244898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29">
        <v>7500.0</v>
      </c>
      <c r="B175" s="30">
        <f t="shared" si="1"/>
        <v>24705</v>
      </c>
      <c r="C175" s="31">
        <f t="shared" si="2"/>
        <v>0.9183673469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29">
        <v>7550.0</v>
      </c>
      <c r="B176" s="30">
        <f t="shared" si="1"/>
        <v>24855</v>
      </c>
      <c r="C176" s="31">
        <f t="shared" si="2"/>
        <v>0.9244897959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29">
        <v>7600.0</v>
      </c>
      <c r="B177" s="30">
        <f t="shared" si="1"/>
        <v>25005</v>
      </c>
      <c r="C177" s="31">
        <f t="shared" si="2"/>
        <v>0.9306122449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29">
        <v>7650.0</v>
      </c>
      <c r="B178" s="30">
        <f t="shared" si="1"/>
        <v>25155</v>
      </c>
      <c r="C178" s="31">
        <f t="shared" si="2"/>
        <v>0.9367346939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29">
        <v>7700.0</v>
      </c>
      <c r="B179" s="30">
        <f t="shared" si="1"/>
        <v>25305</v>
      </c>
      <c r="C179" s="31">
        <f t="shared" si="2"/>
        <v>0.9428571429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29">
        <v>7750.0</v>
      </c>
      <c r="B180" s="30">
        <f t="shared" si="1"/>
        <v>25455</v>
      </c>
      <c r="C180" s="31">
        <f t="shared" si="2"/>
        <v>0.9489795918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29">
        <v>7800.0</v>
      </c>
      <c r="B181" s="30">
        <f t="shared" si="1"/>
        <v>25605</v>
      </c>
      <c r="C181" s="31">
        <f t="shared" si="2"/>
        <v>0.9551020408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29">
        <v>7850.0</v>
      </c>
      <c r="B182" s="30">
        <f t="shared" si="1"/>
        <v>25755</v>
      </c>
      <c r="C182" s="31">
        <f t="shared" si="2"/>
        <v>0.9612244898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29">
        <v>7900.0</v>
      </c>
      <c r="B183" s="30">
        <f t="shared" si="1"/>
        <v>25905</v>
      </c>
      <c r="C183" s="31">
        <f t="shared" si="2"/>
        <v>0.9673469388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29">
        <v>7950.0</v>
      </c>
      <c r="B184" s="30">
        <f t="shared" si="1"/>
        <v>26055</v>
      </c>
      <c r="C184" s="31">
        <f t="shared" si="2"/>
        <v>0.9734693878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29">
        <v>8000.0</v>
      </c>
      <c r="B185" s="30">
        <f t="shared" si="1"/>
        <v>26205</v>
      </c>
      <c r="C185" s="31">
        <f t="shared" si="2"/>
        <v>0.9795918367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29">
        <v>8050.0</v>
      </c>
      <c r="B186" s="30">
        <f t="shared" si="1"/>
        <v>26355</v>
      </c>
      <c r="C186" s="31">
        <f t="shared" si="2"/>
        <v>0.9857142857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29">
        <v>8100.0</v>
      </c>
      <c r="B187" s="30">
        <f t="shared" si="1"/>
        <v>26505</v>
      </c>
      <c r="C187" s="31">
        <f t="shared" si="2"/>
        <v>0.9918367347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29">
        <v>8150.0</v>
      </c>
      <c r="B188" s="30">
        <f t="shared" si="1"/>
        <v>26655</v>
      </c>
      <c r="C188" s="31">
        <f t="shared" si="2"/>
        <v>0.9979591837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29">
        <v>8200.0</v>
      </c>
      <c r="B189" s="30">
        <f t="shared" si="1"/>
        <v>26805</v>
      </c>
      <c r="C189" s="31">
        <f t="shared" si="2"/>
        <v>1.004081633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29">
        <v>8250.0</v>
      </c>
      <c r="B190" s="30">
        <f t="shared" si="1"/>
        <v>26955</v>
      </c>
      <c r="C190" s="31">
        <f t="shared" si="2"/>
        <v>1.010204082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29">
        <v>8300.0</v>
      </c>
      <c r="B191" s="30">
        <f t="shared" si="1"/>
        <v>27105</v>
      </c>
      <c r="C191" s="31">
        <f t="shared" si="2"/>
        <v>1.016326531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29">
        <v>8350.0</v>
      </c>
      <c r="B192" s="30">
        <f t="shared" si="1"/>
        <v>27255</v>
      </c>
      <c r="C192" s="31">
        <f t="shared" si="2"/>
        <v>1.02244898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29">
        <v>8400.0</v>
      </c>
      <c r="B193" s="30">
        <f t="shared" si="1"/>
        <v>27405</v>
      </c>
      <c r="C193" s="31">
        <f t="shared" si="2"/>
        <v>1.028571429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29">
        <v>8450.0</v>
      </c>
      <c r="B194" s="30">
        <f t="shared" si="1"/>
        <v>27555</v>
      </c>
      <c r="C194" s="31">
        <f t="shared" si="2"/>
        <v>1.034693878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29">
        <v>8500.0</v>
      </c>
      <c r="B195" s="30">
        <f t="shared" si="1"/>
        <v>27705</v>
      </c>
      <c r="C195" s="31">
        <f t="shared" si="2"/>
        <v>1.040816327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29">
        <v>8550.0</v>
      </c>
      <c r="B196" s="30">
        <f t="shared" si="1"/>
        <v>27855</v>
      </c>
      <c r="C196" s="31">
        <f t="shared" si="2"/>
        <v>1.046938776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29">
        <v>8600.0</v>
      </c>
      <c r="B197" s="30">
        <f t="shared" si="1"/>
        <v>28005</v>
      </c>
      <c r="C197" s="31">
        <f t="shared" si="2"/>
        <v>1.053061224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29">
        <v>8650.0</v>
      </c>
      <c r="B198" s="30">
        <f t="shared" si="1"/>
        <v>28155</v>
      </c>
      <c r="C198" s="31">
        <f t="shared" si="2"/>
        <v>1.059183673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29">
        <v>8700.0</v>
      </c>
      <c r="B199" s="30">
        <f t="shared" si="1"/>
        <v>28305</v>
      </c>
      <c r="C199" s="31">
        <f t="shared" si="2"/>
        <v>1.065306122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29">
        <v>8750.0</v>
      </c>
      <c r="B200" s="30">
        <f t="shared" si="1"/>
        <v>28455</v>
      </c>
      <c r="C200" s="31">
        <f t="shared" si="2"/>
        <v>1.071428571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29">
        <v>8800.0</v>
      </c>
      <c r="B201" s="30">
        <f t="shared" si="1"/>
        <v>28605</v>
      </c>
      <c r="C201" s="31">
        <f t="shared" si="2"/>
        <v>1.07755102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29">
        <v>8850.0</v>
      </c>
      <c r="B202" s="30">
        <f t="shared" si="1"/>
        <v>28755</v>
      </c>
      <c r="C202" s="31">
        <f t="shared" si="2"/>
        <v>1.083673469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29">
        <v>8900.0</v>
      </c>
      <c r="B203" s="30">
        <f t="shared" si="1"/>
        <v>28905</v>
      </c>
      <c r="C203" s="31">
        <f t="shared" si="2"/>
        <v>1.089795918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29">
        <v>8950.0</v>
      </c>
      <c r="B204" s="30">
        <f t="shared" si="1"/>
        <v>29055</v>
      </c>
      <c r="C204" s="31">
        <f t="shared" si="2"/>
        <v>1.095918367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29">
        <v>9000.0</v>
      </c>
      <c r="B205" s="30">
        <f t="shared" si="1"/>
        <v>29205</v>
      </c>
      <c r="C205" s="31">
        <f t="shared" si="2"/>
        <v>1.102040816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29">
        <v>9050.0</v>
      </c>
      <c r="B206" s="30">
        <f t="shared" si="1"/>
        <v>29355</v>
      </c>
      <c r="C206" s="31">
        <f t="shared" si="2"/>
        <v>1.108163265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29">
        <v>9100.0</v>
      </c>
      <c r="B207" s="30">
        <f t="shared" si="1"/>
        <v>29505</v>
      </c>
      <c r="C207" s="31">
        <f t="shared" si="2"/>
        <v>1.114285714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29">
        <v>9150.0</v>
      </c>
      <c r="B208" s="30">
        <f t="shared" si="1"/>
        <v>29655</v>
      </c>
      <c r="C208" s="31">
        <f t="shared" si="2"/>
        <v>1.120408163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29">
        <v>9200.0</v>
      </c>
      <c r="B209" s="30">
        <f t="shared" si="1"/>
        <v>29805</v>
      </c>
      <c r="C209" s="31">
        <f t="shared" si="2"/>
        <v>1.126530612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29">
        <v>9250.0</v>
      </c>
      <c r="B210" s="30">
        <f t="shared" si="1"/>
        <v>29955</v>
      </c>
      <c r="C210" s="31">
        <f t="shared" si="2"/>
        <v>1.132653061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29">
        <v>9300.0</v>
      </c>
      <c r="B211" s="30">
        <f t="shared" si="1"/>
        <v>30105</v>
      </c>
      <c r="C211" s="31">
        <f t="shared" si="2"/>
        <v>1.13877551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29">
        <v>9350.0</v>
      </c>
      <c r="B212" s="30">
        <f t="shared" si="1"/>
        <v>30255</v>
      </c>
      <c r="C212" s="31">
        <f t="shared" si="2"/>
        <v>1.144897959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29">
        <v>9400.0</v>
      </c>
      <c r="B213" s="30">
        <f t="shared" si="1"/>
        <v>30405</v>
      </c>
      <c r="C213" s="31">
        <f t="shared" si="2"/>
        <v>1.151020408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29">
        <v>9450.0</v>
      </c>
      <c r="B214" s="30">
        <f t="shared" si="1"/>
        <v>30555</v>
      </c>
      <c r="C214" s="31">
        <f t="shared" si="2"/>
        <v>1.157142857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29">
        <v>9500.0</v>
      </c>
      <c r="B215" s="30">
        <f t="shared" si="1"/>
        <v>30705</v>
      </c>
      <c r="C215" s="31">
        <f t="shared" si="2"/>
        <v>1.163265306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3"/>
      <c r="C216" s="3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3"/>
      <c r="C217" s="3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3"/>
      <c r="C218" s="3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3"/>
      <c r="C219" s="3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3"/>
      <c r="C220" s="3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3"/>
      <c r="C221" s="3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3"/>
      <c r="C222" s="3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3"/>
      <c r="C223" s="3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3"/>
      <c r="C224" s="3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3"/>
      <c r="C225" s="3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3"/>
      <c r="C226" s="19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3"/>
      <c r="C227" s="19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3"/>
      <c r="C228" s="19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3"/>
      <c r="C229" s="19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3"/>
      <c r="C230" s="1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3"/>
      <c r="C231" s="19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3"/>
      <c r="C232" s="19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3"/>
      <c r="C233" s="1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3"/>
      <c r="C234" s="1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3"/>
      <c r="C235" s="19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3"/>
      <c r="C236" s="1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3"/>
      <c r="C237" s="1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3"/>
      <c r="C238" s="1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3"/>
      <c r="C239" s="1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3"/>
      <c r="C240" s="1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3"/>
      <c r="C241" s="1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3"/>
      <c r="C242" s="1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3"/>
      <c r="C243" s="1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3"/>
      <c r="C244" s="19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3"/>
      <c r="C245" s="19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3"/>
      <c r="C246" s="19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3"/>
      <c r="C247" s="19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3"/>
      <c r="C248" s="19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3"/>
      <c r="C249" s="19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3"/>
      <c r="C250" s="1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3"/>
      <c r="C251" s="19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3"/>
      <c r="C252" s="19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3"/>
      <c r="C253" s="19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3"/>
      <c r="C254" s="19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3"/>
      <c r="C255" s="19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3"/>
      <c r="C256" s="19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3"/>
      <c r="C257" s="19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3"/>
      <c r="C258" s="19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3"/>
      <c r="C259" s="19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3"/>
      <c r="C260" s="19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3"/>
      <c r="C261" s="19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3"/>
      <c r="C262" s="19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3"/>
      <c r="C263" s="1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3"/>
      <c r="C264" s="1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3"/>
      <c r="C265" s="19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3"/>
      <c r="C266" s="19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3"/>
      <c r="C267" s="1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3"/>
      <c r="C268" s="19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3"/>
      <c r="C269" s="19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3"/>
      <c r="C270" s="1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3"/>
      <c r="C271" s="19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3"/>
      <c r="C272" s="19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3"/>
      <c r="C273" s="19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3"/>
      <c r="C274" s="19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3"/>
      <c r="C275" s="19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3"/>
      <c r="C276" s="19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3"/>
      <c r="C277" s="19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3"/>
      <c r="C278" s="19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3"/>
      <c r="C279" s="19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3"/>
      <c r="C280" s="19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3"/>
      <c r="C281" s="19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3"/>
      <c r="C282" s="19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3"/>
      <c r="C283" s="19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3"/>
      <c r="C284" s="19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3"/>
      <c r="C285" s="19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3"/>
      <c r="C286" s="19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3"/>
      <c r="C287" s="19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3"/>
      <c r="C288" s="19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3"/>
      <c r="C289" s="19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3"/>
      <c r="C290" s="19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3"/>
      <c r="C291" s="19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3"/>
      <c r="C292" s="1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3"/>
      <c r="C293" s="1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3"/>
      <c r="C294" s="19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3"/>
      <c r="C295" s="1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3"/>
      <c r="C296" s="19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3"/>
      <c r="C297" s="19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3"/>
      <c r="C298" s="19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3"/>
      <c r="C299" s="19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3"/>
      <c r="C300" s="19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3"/>
      <c r="C301" s="19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3"/>
      <c r="C302" s="19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3"/>
      <c r="C303" s="19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3"/>
      <c r="C304" s="19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3"/>
      <c r="C305" s="19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3"/>
      <c r="C306" s="19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3"/>
      <c r="C307" s="19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3"/>
      <c r="C308" s="19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3"/>
      <c r="C309" s="19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3"/>
      <c r="C310" s="19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3"/>
      <c r="C311" s="19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3"/>
      <c r="C312" s="19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3"/>
      <c r="C313" s="19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3"/>
      <c r="C314" s="19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3"/>
      <c r="C315" s="19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3"/>
      <c r="C316" s="19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3"/>
      <c r="C317" s="19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3"/>
      <c r="C318" s="1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3"/>
      <c r="C319" s="1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3"/>
      <c r="C320" s="1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3"/>
      <c r="C321" s="1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3"/>
      <c r="C322" s="19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3"/>
      <c r="C323" s="19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3"/>
      <c r="C324" s="19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3"/>
      <c r="C325" s="19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3"/>
      <c r="C326" s="19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3"/>
      <c r="C327" s="19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3"/>
      <c r="C328" s="19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3"/>
      <c r="C329" s="19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3"/>
      <c r="C330" s="19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3"/>
      <c r="C331" s="1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3"/>
      <c r="C332" s="19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3"/>
      <c r="C333" s="19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3"/>
      <c r="C334" s="19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3"/>
      <c r="C335" s="19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3"/>
      <c r="C336" s="19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3"/>
      <c r="C337" s="19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3"/>
      <c r="C338" s="19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3"/>
      <c r="C339" s="19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3"/>
      <c r="C340" s="19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3"/>
      <c r="C341" s="19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3"/>
      <c r="C342" s="19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3"/>
      <c r="C343" s="19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3"/>
      <c r="C344" s="19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3"/>
      <c r="C345" s="19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3"/>
      <c r="C346" s="19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3"/>
      <c r="C347" s="19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3"/>
      <c r="C348" s="19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3"/>
      <c r="C349" s="19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3"/>
      <c r="C350" s="19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3"/>
      <c r="C351" s="19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3"/>
      <c r="C352" s="19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3"/>
      <c r="C353" s="19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3"/>
      <c r="C354" s="19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3"/>
      <c r="C355" s="19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3"/>
      <c r="C356" s="19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3"/>
      <c r="C357" s="19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3"/>
      <c r="C358" s="19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3"/>
      <c r="C359" s="19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3"/>
      <c r="C360" s="19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3"/>
      <c r="C361" s="19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3"/>
      <c r="C362" s="19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3"/>
      <c r="C363" s="19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3"/>
      <c r="C364" s="19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3"/>
      <c r="C365" s="19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3"/>
      <c r="C366" s="19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3"/>
      <c r="C367" s="19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3"/>
      <c r="C368" s="19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3"/>
      <c r="C369" s="19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3"/>
      <c r="C370" s="19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3"/>
      <c r="C371" s="19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3"/>
      <c r="C372" s="19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3"/>
      <c r="C373" s="19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3"/>
      <c r="C374" s="19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3"/>
      <c r="C375" s="19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3"/>
      <c r="C376" s="1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3"/>
      <c r="C377" s="19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3"/>
      <c r="C378" s="19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3"/>
      <c r="C379" s="19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3"/>
      <c r="C380" s="19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3"/>
      <c r="C381" s="19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3"/>
      <c r="C382" s="19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3"/>
      <c r="C383" s="19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3"/>
      <c r="C384" s="19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3"/>
      <c r="C385" s="19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3"/>
      <c r="C386" s="19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3"/>
      <c r="C387" s="19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3"/>
      <c r="C388" s="19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3"/>
      <c r="C389" s="19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3"/>
      <c r="C390" s="19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3"/>
      <c r="C391" s="19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3"/>
      <c r="C392" s="19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3"/>
      <c r="C393" s="19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3"/>
      <c r="C394" s="19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3"/>
      <c r="C395" s="19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3"/>
      <c r="C396" s="19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3"/>
      <c r="C397" s="19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3"/>
      <c r="C398" s="19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</sheetData>
  <hyperlinks>
    <hyperlink r:id="rId1" ref="E3"/>
  </hyperlinks>
  <drawing r:id="rId2"/>
</worksheet>
</file>